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2023.09.30 Mongolianre\"/>
    </mc:Choice>
  </mc:AlternateContent>
  <xr:revisionPtr revIDLastSave="0" documentId="13_ncr:1_{70AA08C2-FA2F-4314-80C4-B061498278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16" i="1"/>
  <c r="C18" i="2"/>
  <c r="D21" i="2"/>
  <c r="D14" i="2"/>
  <c r="D10" i="2"/>
  <c r="D37" i="1"/>
  <c r="D39" i="1"/>
  <c r="C39" i="1"/>
  <c r="D28" i="1"/>
  <c r="C20" i="1"/>
  <c r="D19" i="1"/>
  <c r="D18" i="1"/>
  <c r="D16" i="1"/>
  <c r="D20" i="1" s="1"/>
  <c r="D18" i="2" l="1"/>
  <c r="C12" i="1"/>
  <c r="D12" i="1"/>
  <c r="D22" i="1" l="1"/>
  <c r="C22" i="1"/>
  <c r="C29" i="1"/>
  <c r="D29" i="1" l="1"/>
  <c r="C41" i="1"/>
  <c r="D41" i="1" l="1"/>
  <c r="D11" i="2"/>
  <c r="C11" i="2"/>
  <c r="C14" i="2" s="1"/>
  <c r="C25" i="2" s="1"/>
  <c r="D25" i="2" l="1"/>
  <c r="D27" i="2" s="1"/>
  <c r="C27" i="2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<sst xmlns="http://schemas.openxmlformats.org/spreadsheetml/2006/main" count="57" uniqueCount="53">
  <si>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</si>
  <si>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</si>
  <si>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</si>
  <si>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</si>
  <si>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</si>
  <si>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</si>
  <si>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</si>
  <si>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</si>
  <si>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</si>
  <si>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</si>
  <si>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</si>
  <si>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</si>
  <si>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</si>
  <si>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</si>
  <si>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</si>
  <si>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</si>
  <si>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</si>
  <si>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</si>
  <si>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</si>
  <si>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</si>
  <si>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</si>
  <si>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</si>
  <si>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</si>
  <si>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</si>
  <si>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</si>
  <si>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</si>
  <si>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</si>
  <si>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</si>
  <si>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</si>
  <si>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</si>
  <si>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</si>
  <si>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</si>
  <si>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</si>
  <si>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</si>
  <si>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</si>
  <si>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</si>
  <si>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</si>
  <si>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</si>
  <si>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</si>
  <si>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</si>
  <si>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</si>
  <si>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</si>
  <si>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</si>
  <si>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</si>
  <si>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</si>
  <si>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</si>
  <si>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</si>
  <si>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</si>
  <si>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</si>
  <si>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</si>
  <si>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2023 ОНЫ 09 ДУГААР САРЫН 30-НИЙ ӨДРӨӨРХ САНХҮҮГИЙН БАЙДЛЫН ТАЙЛАН</t>
  </si>
  <si>
    <t>Давхар даатгалын хойшлогдсон хураамж, НТ-н ДД-д ногдох хэсэг</t>
  </si>
  <si>
    <t>2023 ОНЫ 09 ДУГААР САРЫН 30-НИЙ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</si>
</sst>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"/>
  <sheetViews>
    <sheetView tabSelected="1" workbookViewId="0">
      <selection activeCell="I42" sqref="I42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9" t="s">
        <v>39</v>
      </c>
      <c r="C2" s="39"/>
      <c r="D2" s="39"/>
    </row>
    <row r="3" spans="2:4" ht="30" customHeight="1">
      <c r="B3" s="40" t="s">
        <v>50</v>
      </c>
      <c r="C3" s="40"/>
      <c r="D3" s="40"/>
    </row>
    <row r="4" spans="2:4">
      <c r="B4" s="36"/>
      <c r="C4" s="41" t="s">
        <v>47</v>
      </c>
      <c r="D4" s="41"/>
    </row>
    <row r="6" spans="2:4">
      <c r="C6" s="13">
        <v>45199</v>
      </c>
      <c r="D6" s="13">
        <v>44926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276267</v>
      </c>
      <c r="D10" s="15">
        <v>465948</v>
      </c>
    </row>
    <row r="11" spans="2:4">
      <c r="B11" s="1" t="s">
        <v>4</v>
      </c>
      <c r="C11" s="15">
        <v>272046</v>
      </c>
      <c r="D11" s="15">
        <v>325922</v>
      </c>
    </row>
    <row r="12" spans="2:4">
      <c r="B12" s="19" t="s">
        <v>40</v>
      </c>
      <c r="C12" s="20">
        <f>C10+C11</f>
        <v>548313</v>
      </c>
      <c r="D12" s="20">
        <f>D10+D11</f>
        <v>791870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58819617</v>
      </c>
      <c r="D14" s="16">
        <v>56896723</v>
      </c>
    </row>
    <row r="15" spans="2:4">
      <c r="B15" s="1" t="s">
        <v>51</v>
      </c>
      <c r="C15" s="16">
        <v>3892968</v>
      </c>
      <c r="D15" s="16">
        <v>475393</v>
      </c>
    </row>
    <row r="16" spans="2:4">
      <c r="B16" s="1" t="s">
        <v>7</v>
      </c>
      <c r="C16" s="16">
        <f>31373+962703</f>
        <v>994076</v>
      </c>
      <c r="D16" s="16">
        <f>57513+365770</f>
        <v>423283</v>
      </c>
    </row>
    <row r="17" spans="2:7">
      <c r="B17" s="1" t="s">
        <v>48</v>
      </c>
      <c r="C17" s="16">
        <v>7825</v>
      </c>
      <c r="D17" s="16">
        <v>5833</v>
      </c>
    </row>
    <row r="18" spans="2:7">
      <c r="B18" s="1" t="s">
        <v>8</v>
      </c>
      <c r="C18" s="16">
        <v>3620382</v>
      </c>
      <c r="D18" s="16">
        <f>392157</f>
        <v>392157</v>
      </c>
    </row>
    <row r="19" spans="2:7">
      <c r="B19" s="1" t="s">
        <v>9</v>
      </c>
      <c r="C19" s="16">
        <v>2708336</v>
      </c>
      <c r="D19" s="16">
        <f>1311522</f>
        <v>1311522</v>
      </c>
    </row>
    <row r="20" spans="2:7">
      <c r="B20" s="19" t="s">
        <v>41</v>
      </c>
      <c r="C20" s="20">
        <f>C14+C15+C16+C17+C18+C19</f>
        <v>70043204</v>
      </c>
      <c r="D20" s="20">
        <f>D14+D15+D16+D17+D18+D19</f>
        <v>59504911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70591517</v>
      </c>
      <c r="D22" s="17">
        <f>D12+D20</f>
        <v>60296781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489264</v>
      </c>
      <c r="D27" s="28">
        <v>489264</v>
      </c>
    </row>
    <row r="28" spans="2:7">
      <c r="B28" s="1" t="s">
        <v>16</v>
      </c>
      <c r="C28" s="28">
        <v>5497116</v>
      </c>
      <c r="D28" s="28">
        <f>3099791</f>
        <v>3099791</v>
      </c>
    </row>
    <row r="29" spans="2:7" s="2" customFormat="1" ht="14.25">
      <c r="B29" s="2" t="s">
        <v>17</v>
      </c>
      <c r="C29" s="18">
        <f>C26+C27+C28</f>
        <v>30486380</v>
      </c>
      <c r="D29" s="18">
        <f>D26+D27+D28</f>
        <v>28089055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v>2285751</v>
      </c>
      <c r="D32" s="28">
        <v>1907423</v>
      </c>
    </row>
    <row r="33" spans="2:6">
      <c r="B33" s="1" t="s">
        <v>20</v>
      </c>
      <c r="C33" s="28">
        <v>5379650</v>
      </c>
      <c r="D33" s="28">
        <v>5446708</v>
      </c>
    </row>
    <row r="34" spans="2:6">
      <c r="B34" s="1" t="s">
        <v>49</v>
      </c>
      <c r="C34" s="28">
        <v>8014738</v>
      </c>
      <c r="D34" s="28">
        <v>3722999</v>
      </c>
    </row>
    <row r="35" spans="2:6">
      <c r="B35" s="1" t="s">
        <v>21</v>
      </c>
      <c r="C35" s="28">
        <v>3971919</v>
      </c>
      <c r="D35" s="28">
        <v>1703312</v>
      </c>
    </row>
    <row r="36" spans="2:6">
      <c r="B36" s="1" t="s">
        <v>38</v>
      </c>
      <c r="C36" s="28">
        <v>0</v>
      </c>
      <c r="D36" s="28">
        <v>0</v>
      </c>
    </row>
    <row r="37" spans="2:6">
      <c r="B37" s="1" t="s">
        <v>22</v>
      </c>
      <c r="C37" s="28">
        <f>17144+184362</f>
        <v>201506</v>
      </c>
      <c r="D37" s="28">
        <f>406480+20804</f>
        <v>427284</v>
      </c>
    </row>
    <row r="38" spans="2:6">
      <c r="B38" s="1" t="s">
        <v>23</v>
      </c>
      <c r="C38" s="28">
        <v>1251573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40105137</v>
      </c>
      <c r="D39" s="29">
        <f>D31+D32+D33+D34+D35+D36+D37+D38</f>
        <v>32207726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70591517</v>
      </c>
      <c r="D41" s="17">
        <f>D29+D39</f>
        <v>60296781</v>
      </c>
    </row>
    <row r="42" spans="2:6" ht="15.75" thickTop="1">
      <c r="C42" s="30"/>
    </row>
    <row r="43" spans="2:6">
      <c r="C43" s="30"/>
      <c r="D43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workbookViewId="0">
      <selection activeCell="G29" sqref="G29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2" t="s">
        <v>39</v>
      </c>
      <c r="C2" s="42"/>
      <c r="D2" s="42"/>
    </row>
    <row r="3" spans="2:4" s="9" customFormat="1" ht="46.5" customHeight="1">
      <c r="B3" s="43" t="s">
        <v>52</v>
      </c>
      <c r="C3" s="43"/>
      <c r="D3" s="43"/>
    </row>
    <row r="4" spans="2:4">
      <c r="C4" s="41" t="s">
        <v>47</v>
      </c>
      <c r="D4" s="41"/>
    </row>
    <row r="5" spans="2:4">
      <c r="C5" s="37"/>
      <c r="D5" s="37"/>
    </row>
    <row r="6" spans="2:4">
      <c r="C6" s="14">
        <v>45199</v>
      </c>
      <c r="D6" s="14">
        <v>44926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6519853</v>
      </c>
      <c r="D9" s="21">
        <v>4084232</v>
      </c>
    </row>
    <row r="10" spans="2:4" ht="15.75" thickBot="1">
      <c r="B10" s="8" t="s">
        <v>42</v>
      </c>
      <c r="C10" s="27">
        <v>2517985</v>
      </c>
      <c r="D10" s="24">
        <f>76986+1598286</f>
        <v>1675272</v>
      </c>
    </row>
    <row r="11" spans="2:4" s="9" customFormat="1" ht="14.25">
      <c r="B11" s="9" t="s">
        <v>27</v>
      </c>
      <c r="C11" s="23">
        <f>C9-C10</f>
        <v>4001868</v>
      </c>
      <c r="D11" s="23">
        <f>D9-D10</f>
        <v>2408960</v>
      </c>
    </row>
    <row r="12" spans="2:4" s="9" customFormat="1" ht="16.5" customHeight="1">
      <c r="B12" s="34" t="s">
        <v>43</v>
      </c>
      <c r="C12" s="25">
        <v>-2268607</v>
      </c>
      <c r="D12" s="31">
        <v>36835</v>
      </c>
    </row>
    <row r="13" spans="2:4">
      <c r="B13" s="34" t="s">
        <v>44</v>
      </c>
      <c r="C13" s="33">
        <v>861759</v>
      </c>
      <c r="D13" s="32">
        <v>130390</v>
      </c>
    </row>
    <row r="14" spans="2:4">
      <c r="B14" s="9" t="s">
        <v>37</v>
      </c>
      <c r="C14" s="23">
        <f>C11+C12+C13</f>
        <v>2595020</v>
      </c>
      <c r="D14" s="23">
        <f>D11+D12+D13</f>
        <v>2576185</v>
      </c>
    </row>
    <row r="15" spans="2:4">
      <c r="C15" s="11"/>
      <c r="D15" s="10"/>
    </row>
    <row r="16" spans="2:4">
      <c r="B16" s="8" t="s">
        <v>28</v>
      </c>
      <c r="C16" s="22">
        <v>2645297</v>
      </c>
      <c r="D16" s="22">
        <v>184506</v>
      </c>
    </row>
    <row r="17" spans="2:4" ht="15.75" thickBot="1">
      <c r="B17" s="8" t="s">
        <v>29</v>
      </c>
      <c r="C17" s="24">
        <v>1668865</v>
      </c>
      <c r="D17" s="24">
        <v>809551</v>
      </c>
    </row>
    <row r="18" spans="2:4" s="9" customFormat="1" ht="14.25">
      <c r="B18" s="9" t="s">
        <v>30</v>
      </c>
      <c r="C18" s="21">
        <f>C16+C17</f>
        <v>4314162</v>
      </c>
      <c r="D18" s="21">
        <f>D16+D17</f>
        <v>994057</v>
      </c>
    </row>
    <row r="19" spans="2:4">
      <c r="C19" s="10"/>
      <c r="D19" s="10"/>
    </row>
    <row r="20" spans="2:4">
      <c r="B20" s="8" t="s">
        <v>31</v>
      </c>
      <c r="C20" s="22">
        <v>5477561</v>
      </c>
      <c r="D20" s="22">
        <v>4956652</v>
      </c>
    </row>
    <row r="21" spans="2:4">
      <c r="B21" s="8" t="s">
        <v>32</v>
      </c>
      <c r="C21" s="22">
        <v>1813435</v>
      </c>
      <c r="D21" s="22">
        <f>82376+52483</f>
        <v>134859</v>
      </c>
    </row>
    <row r="22" spans="2:4">
      <c r="C22" s="10"/>
      <c r="D22" s="10"/>
    </row>
    <row r="23" spans="2:4">
      <c r="B23" s="8" t="s">
        <v>33</v>
      </c>
      <c r="C23" s="22">
        <v>2529020</v>
      </c>
      <c r="D23" s="22">
        <v>2962515</v>
      </c>
    </row>
    <row r="24" spans="2:4" ht="15.75" thickBot="1">
      <c r="B24" s="8" t="s">
        <v>45</v>
      </c>
      <c r="C24" s="24">
        <v>98874</v>
      </c>
      <c r="D24" s="24">
        <v>299079</v>
      </c>
    </row>
    <row r="25" spans="2:4" s="9" customFormat="1" ht="14.25">
      <c r="B25" s="9" t="s">
        <v>34</v>
      </c>
      <c r="C25" s="21">
        <f>C14-C18+C20+C21-C23-C24</f>
        <v>2943960</v>
      </c>
      <c r="D25" s="21">
        <f>D14-D18+D20+D21-D23-D24</f>
        <v>3412045</v>
      </c>
    </row>
    <row r="26" spans="2:4" ht="15.75" thickBot="1">
      <c r="B26" s="8" t="s">
        <v>35</v>
      </c>
      <c r="C26" s="24">
        <v>546635</v>
      </c>
      <c r="D26" s="24">
        <v>498788</v>
      </c>
    </row>
    <row r="27" spans="2:4" s="9" customFormat="1" thickBot="1">
      <c r="B27" s="9" t="s">
        <v>36</v>
      </c>
      <c r="C27" s="26">
        <f>C25-C26</f>
        <v>2397325</v>
      </c>
      <c r="D27" s="26">
        <f>D25-D26</f>
        <v>2913257</v>
      </c>
    </row>
    <row r="28" spans="2:4" ht="15.75" thickTop="1"/>
    <row r="29" spans="2:4">
      <c r="C29" s="38"/>
    </row>
    <row r="30" spans="2:4">
      <c r="C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2023-10-13T01:08:45Z</dcterms:modified>
</cp:coreProperties>
</file>