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Gerelt-Od\Desktop\Mongolian Re\2026.03.31\"/>
    </mc:Choice>
  </mc:AlternateContent>
  <xr:revisionPtr revIDLastSave="0" documentId="13_ncr:1_{2E921175-848A-4F8D-9E8D-42029C283C22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BS" sheetId="1" r:id="rId1"/>
    <sheet name="Income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D18" i="2" l="1"/>
  <c r="C18" i="2"/>
  <c r="D11" i="2"/>
  <c r="D14" i="2" s="1"/>
  <c r="D25" i="2" s="1"/>
  <c r="D27" i="2" s="1"/>
  <c r="C11" i="2"/>
  <c r="C14" i="2" s="1"/>
  <c r="C25" i="2" s="1"/>
  <c r="C27" i="2" s="1"/>
  <c r="D21" i="1"/>
  <c r="C21" i="1"/>
  <c r="D39" i="1"/>
  <c r="C39" i="1"/>
  <c r="D12" i="1" l="1"/>
  <c r="D23" i="1" l="1"/>
  <c r="C12" i="1" l="1"/>
  <c r="C23" i="1" l="1"/>
  <c r="C30" i="1"/>
  <c r="D30" i="1" l="1"/>
  <c r="C41" i="1"/>
  <c r="D41" i="1" l="1"/>
</calcChain>
</file>

<file path=xl/sharedStrings.xml><?xml version="1.0" encoding="utf-8"?>
<sst xmlns="http://schemas.openxmlformats.org/spreadsheetml/2006/main" count="57" uniqueCount="53">
  <si>
    <t>ХӨРӨНГӨ</t>
  </si>
  <si>
    <t>Мян.төг</t>
  </si>
  <si>
    <t>Эргэлтийн бус хөрөнгө</t>
  </si>
  <si>
    <t>Үндсэн хөрөнгө</t>
  </si>
  <si>
    <t>Биет бус хөрөнгө</t>
  </si>
  <si>
    <t>Эргэлтийн хөрөнгө</t>
  </si>
  <si>
    <t>Хадгаламж, үнэт цаас</t>
  </si>
  <si>
    <t>Урьдчилж төлсөн зардал болон бусад авлага</t>
  </si>
  <si>
    <t>Даатгалын хураамжийн авлага</t>
  </si>
  <si>
    <t>Мөнгө, түүнтэй адилтгах хөрөнгө</t>
  </si>
  <si>
    <t>НИЙТ ХӨРӨНГӨ</t>
  </si>
  <si>
    <t>ӨР ТӨЛБӨР БА ЭЗДИЙН ӨМЧ</t>
  </si>
  <si>
    <t>Эздийн өмч</t>
  </si>
  <si>
    <t>Эзэмшигчдийн өмч</t>
  </si>
  <si>
    <t>Эздийн өмчийн бусад хэсэг</t>
  </si>
  <si>
    <t>Алдагдлаас хамгаалах нөөц сан</t>
  </si>
  <si>
    <t>Хуримтлагдсан ашиг</t>
  </si>
  <si>
    <t>Нийт эздийн өмч</t>
  </si>
  <si>
    <t>Өр төлбөр</t>
  </si>
  <si>
    <t>Хамтийн эрсдлийн сан</t>
  </si>
  <si>
    <t>Эрсдлээс хамгаалах нөөц сан</t>
  </si>
  <si>
    <t>Орлогод тооцоогүй хураамжийн нөөц</t>
  </si>
  <si>
    <t>Урьдчилж олсон орлого болон бусад өглөг</t>
  </si>
  <si>
    <t>Давхар даатгагчид өгөх өглөг</t>
  </si>
  <si>
    <t>Нийт өр төлбөр</t>
  </si>
  <si>
    <t>НИЙТ ӨР ТӨЛБӨР БА ЭЗДИЙН ӨМЧ</t>
  </si>
  <si>
    <t>Даатгалын хураамжийн орлого</t>
  </si>
  <si>
    <t>Даатгалын цэвэр хураамжийн орлого</t>
  </si>
  <si>
    <t>Нийт төлсөн нөхөн төлбөр</t>
  </si>
  <si>
    <t>Нөөц сангийн өөрчлөлт</t>
  </si>
  <si>
    <t>Нөхөн төлбөрийн цэвэр зардал</t>
  </si>
  <si>
    <t>Хөрөнгө оруулалтын орлого</t>
  </si>
  <si>
    <t>Үйл ажиллагаа, ерөнхий удирдлагын зардал</t>
  </si>
  <si>
    <t>Татвар төлөхийн өмнөх ашиг</t>
  </si>
  <si>
    <t>Орлогын татварын зардал</t>
  </si>
  <si>
    <t>Татварын дараах ашиг</t>
  </si>
  <si>
    <t>Орлогод тооцсон хураамж</t>
  </si>
  <si>
    <t>ҮНДЭСНИЙ ДАВХАР ДААТГАЛ ХК</t>
  </si>
  <si>
    <t>Нийт эргэлтийн бус хөрөнгө</t>
  </si>
  <si>
    <t>Нийт эргэлтийн хөрөнгө</t>
  </si>
  <si>
    <t>Давхар даатгалын хураамж, буцаалт</t>
  </si>
  <si>
    <t xml:space="preserve"> Орлогод тооцоогүй хураамжийн нөөц сангийн өөрчлөлт </t>
  </si>
  <si>
    <t xml:space="preserve"> ДД-н хойшлогдсон хураамжийн өөрчлөлт</t>
  </si>
  <si>
    <t>Үндсэн бус үйл ажиллагааны ашиг/алдагдал</t>
  </si>
  <si>
    <t>(Мян.төг)</t>
  </si>
  <si>
    <t>СЗХ-ны маягтын дагуу</t>
  </si>
  <si>
    <t>Бараа материал</t>
  </si>
  <si>
    <t>Бусад нөөц сан</t>
  </si>
  <si>
    <t>Давхар даатгалын хойшлогдсон хураамж</t>
  </si>
  <si>
    <t>2026 ОНЫ 03 САРЫН 31-НИЙ ӨДРӨӨР ДУУСГАВАР БОЛСОН УЛИРАЛЫН АШИГ, АЛДАГДАЛ БА БУСАД ДЭЛГЭРЭНГҮЙ ОРЛОГЫН ТАЙЛАН</t>
  </si>
  <si>
    <t>2026 ОНЫ 03 САРЫН 31-НИЙ ӨДРӨӨРХ САНХҮҮГИЙН БАЙДЛЫН ТАЙЛАН</t>
  </si>
  <si>
    <t>Бусад орлого</t>
  </si>
  <si>
    <t>Даатгалын орлогын хойшлогдсон шимтгэлийн зардал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</si>
</sst>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(* #,##0.00_);_(* \(#,##0.00\);_(* &quot;-&quot;??_);_(@_)"/>
    <numFmt numFmtId="164" formatCode="0.000"/>
    <numFmt numFmtId="165" formatCode="_(* #,##0_);_(* \(#,##0\);_(* &quot;-&quot;??_);_(@_)"/>
    <numFmt numFmtId="166" formatCode="#,##0.0000"/>
  </numFmts>
  <fonts count="8">
    <font>
      <sz val="11"/>
      <color theme="1"/>
      <name val="Calibri"/>
      <family val="2"/>
      <charset val="1"/>
      <scheme val="minor"/>
    </font>
    <font>
      <sz val="11"/>
      <color theme="1"/>
      <name val="Times New Roman Mon"/>
      <family val="1"/>
    </font>
    <font>
      <b/>
      <sz val="11"/>
      <color theme="1"/>
      <name val="Times New Roman Mon"/>
      <family val="1"/>
    </font>
    <font>
      <sz val="11"/>
      <color theme="1"/>
      <name val="Times New Roman"/>
      <family val="1"/>
    </font>
    <font>
      <b/>
      <sz val="11"/>
      <color theme="1"/>
      <name val="Times New Roman"/>
      <family val="1"/>
    </font>
    <font>
      <b/>
      <sz val="11"/>
      <color theme="1"/>
      <name val="Times New Roman Mon"/>
    </font>
    <font>
      <sz val="11"/>
      <color theme="1"/>
      <name val="Calibri"/>
      <family val="2"/>
      <charset val="1"/>
      <scheme val="minor"/>
    </font>
    <font>
      <b/>
      <i/>
      <sz val="9"/>
      <color theme="1"/>
      <name val="Times New Roman Mon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3">
    <xf numFmtId="0" fontId="0" fillId="0" borderId="0"/>
    <xf numFmtId="43" fontId="6" fillId="0" borderId="0" applyFont="0" applyFill="0" applyBorder="0" applyAlignment="0" applyProtection="0"/>
    <xf numFmtId="0" fontId="6" fillId="0" borderId="0"/>
  </cellStyleXfs>
  <cellXfs count="43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0" xfId="0" applyFont="1" applyAlignment="1">
      <alignment horizontal="right"/>
    </xf>
    <xf numFmtId="0" fontId="1" fillId="0" borderId="0" xfId="0" applyFont="1" applyAlignment="1"/>
    <xf numFmtId="0" fontId="2" fillId="0" borderId="0" xfId="0" applyFont="1" applyAlignment="1"/>
    <xf numFmtId="0" fontId="1" fillId="0" borderId="0" xfId="0" applyFont="1" applyBorder="1" applyAlignment="1"/>
    <xf numFmtId="0" fontId="2" fillId="0" borderId="0" xfId="0" applyFont="1" applyAlignment="1">
      <alignment horizontal="center"/>
    </xf>
    <xf numFmtId="0" fontId="3" fillId="0" borderId="0" xfId="0" applyFont="1"/>
    <xf numFmtId="0" fontId="4" fillId="0" borderId="0" xfId="0" applyFont="1"/>
    <xf numFmtId="0" fontId="3" fillId="0" borderId="0" xfId="0" applyFont="1" applyAlignment="1">
      <alignment horizontal="right"/>
    </xf>
    <xf numFmtId="164" fontId="3" fillId="0" borderId="0" xfId="0" applyNumberFormat="1" applyFont="1" applyAlignment="1">
      <alignment horizontal="right"/>
    </xf>
    <xf numFmtId="14" fontId="2" fillId="0" borderId="0" xfId="0" applyNumberFormat="1" applyFont="1" applyAlignment="1">
      <alignment horizontal="center"/>
    </xf>
    <xf numFmtId="14" fontId="4" fillId="0" borderId="0" xfId="0" applyNumberFormat="1" applyFont="1" applyAlignment="1">
      <alignment horizontal="center"/>
    </xf>
    <xf numFmtId="3" fontId="1" fillId="0" borderId="0" xfId="0" applyNumberFormat="1" applyFont="1" applyAlignment="1"/>
    <xf numFmtId="3" fontId="1" fillId="0" borderId="0" xfId="0" applyNumberFormat="1" applyFont="1" applyAlignment="1">
      <alignment horizontal="right"/>
    </xf>
    <xf numFmtId="3" fontId="2" fillId="0" borderId="2" xfId="0" applyNumberFormat="1" applyFont="1" applyBorder="1" applyAlignment="1">
      <alignment horizontal="right"/>
    </xf>
    <xf numFmtId="3" fontId="2" fillId="0" borderId="1" xfId="0" applyNumberFormat="1" applyFont="1" applyBorder="1" applyAlignment="1">
      <alignment horizontal="right"/>
    </xf>
    <xf numFmtId="0" fontId="5" fillId="0" borderId="0" xfId="0" applyFont="1"/>
    <xf numFmtId="3" fontId="5" fillId="0" borderId="1" xfId="0" applyNumberFormat="1" applyFont="1" applyBorder="1" applyAlignment="1">
      <alignment horizontal="right"/>
    </xf>
    <xf numFmtId="3" fontId="4" fillId="0" borderId="0" xfId="0" applyNumberFormat="1" applyFont="1" applyAlignment="1">
      <alignment horizontal="right"/>
    </xf>
    <xf numFmtId="3" fontId="3" fillId="0" borderId="0" xfId="0" applyNumberFormat="1" applyFont="1" applyAlignment="1">
      <alignment horizontal="right"/>
    </xf>
    <xf numFmtId="3" fontId="4" fillId="0" borderId="0" xfId="0" applyNumberFormat="1" applyFont="1" applyBorder="1" applyAlignment="1">
      <alignment horizontal="right"/>
    </xf>
    <xf numFmtId="3" fontId="3" fillId="0" borderId="3" xfId="0" applyNumberFormat="1" applyFont="1" applyBorder="1" applyAlignment="1">
      <alignment horizontal="right"/>
    </xf>
    <xf numFmtId="3" fontId="3" fillId="0" borderId="0" xfId="0" applyNumberFormat="1" applyFont="1" applyBorder="1" applyAlignment="1">
      <alignment horizontal="right"/>
    </xf>
    <xf numFmtId="3" fontId="4" fillId="0" borderId="4" xfId="0" applyNumberFormat="1" applyFont="1" applyBorder="1" applyAlignment="1">
      <alignment horizontal="right"/>
    </xf>
    <xf numFmtId="165" fontId="3" fillId="0" borderId="3" xfId="1" applyNumberFormat="1" applyFont="1" applyBorder="1" applyAlignment="1">
      <alignment horizontal="right"/>
    </xf>
    <xf numFmtId="165" fontId="1" fillId="0" borderId="0" xfId="1" applyNumberFormat="1" applyFont="1" applyAlignment="1">
      <alignment horizontal="right"/>
    </xf>
    <xf numFmtId="165" fontId="2" fillId="0" borderId="1" xfId="1" applyNumberFormat="1" applyFont="1" applyBorder="1" applyAlignment="1">
      <alignment horizontal="right"/>
    </xf>
    <xf numFmtId="3" fontId="1" fillId="0" borderId="0" xfId="0" applyNumberFormat="1" applyFont="1"/>
    <xf numFmtId="0" fontId="2" fillId="0" borderId="0" xfId="0" applyFont="1" applyAlignment="1">
      <alignment horizontal="center" wrapText="1"/>
    </xf>
    <xf numFmtId="3" fontId="3" fillId="0" borderId="0" xfId="0" applyNumberFormat="1" applyFont="1"/>
    <xf numFmtId="3" fontId="1" fillId="2" borderId="0" xfId="0" applyNumberFormat="1" applyFont="1" applyFill="1" applyAlignment="1">
      <alignment horizontal="right"/>
    </xf>
    <xf numFmtId="166" fontId="1" fillId="0" borderId="0" xfId="0" applyNumberFormat="1" applyFont="1"/>
    <xf numFmtId="43" fontId="1" fillId="0" borderId="0" xfId="0" applyNumberFormat="1" applyFont="1"/>
    <xf numFmtId="0" fontId="3" fillId="0" borderId="0" xfId="0" applyFont="1" applyAlignment="1">
      <alignment wrapText="1"/>
    </xf>
    <xf numFmtId="0" fontId="7" fillId="0" borderId="0" xfId="0" applyFont="1" applyAlignment="1">
      <alignment horizontal="right" wrapText="1"/>
    </xf>
    <xf numFmtId="0" fontId="4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center" wrapText="1"/>
    </xf>
    <xf numFmtId="0" fontId="7" fillId="0" borderId="0" xfId="0" applyFont="1" applyAlignment="1">
      <alignment horizontal="right" wrapText="1"/>
    </xf>
    <xf numFmtId="0" fontId="4" fillId="0" borderId="0" xfId="0" applyFont="1" applyAlignment="1">
      <alignment horizontal="center"/>
    </xf>
    <xf numFmtId="0" fontId="4" fillId="0" borderId="0" xfId="0" applyFont="1" applyAlignment="1">
      <alignment horizontal="center" wrapText="1"/>
    </xf>
  </cellXfs>
  <cellStyles count="3">
    <cellStyle name="Comma" xfId="1" builtinId="3"/>
    <cellStyle name="Normal" xfId="0" builtinId="0"/>
    <cellStyle name="Normal 160 2" xfId="2" xr:uid="{00000000-0005-0000-0000-000002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K45"/>
  <sheetViews>
    <sheetView tabSelected="1" zoomScale="80" zoomScaleNormal="80" workbookViewId="0">
      <selection activeCell="O27" sqref="O27"/>
    </sheetView>
  </sheetViews>
  <sheetFormatPr defaultRowHeight="15"/>
  <cols>
    <col min="1" max="1" width="3.85546875" style="1" customWidth="1"/>
    <col min="2" max="2" width="60.42578125" style="1" customWidth="1"/>
    <col min="3" max="4" width="15.7109375" style="1" customWidth="1"/>
    <col min="5" max="8" width="9.140625" style="1"/>
    <col min="9" max="9" width="9.85546875" style="1" bestFit="1" customWidth="1"/>
    <col min="10" max="10" width="10.5703125" style="1" bestFit="1" customWidth="1"/>
    <col min="11" max="16384" width="9.140625" style="1"/>
  </cols>
  <sheetData>
    <row r="2" spans="2:9">
      <c r="B2" s="38" t="s">
        <v>37</v>
      </c>
      <c r="C2" s="38"/>
      <c r="D2" s="38"/>
    </row>
    <row r="3" spans="2:9" ht="30" customHeight="1">
      <c r="B3" s="39" t="s">
        <v>50</v>
      </c>
      <c r="C3" s="39"/>
      <c r="D3" s="39"/>
    </row>
    <row r="4" spans="2:9">
      <c r="B4" s="30"/>
      <c r="C4" s="40" t="s">
        <v>45</v>
      </c>
      <c r="D4" s="40"/>
    </row>
    <row r="6" spans="2:9">
      <c r="C6" s="12">
        <v>46022</v>
      </c>
      <c r="D6" s="12">
        <v>46112</v>
      </c>
    </row>
    <row r="7" spans="2:9">
      <c r="C7" s="7" t="s">
        <v>1</v>
      </c>
      <c r="D7" s="7" t="s">
        <v>1</v>
      </c>
    </row>
    <row r="8" spans="2:9" s="2" customFormat="1" ht="14.25">
      <c r="B8" s="2" t="s">
        <v>0</v>
      </c>
    </row>
    <row r="9" spans="2:9" s="2" customFormat="1" ht="14.25">
      <c r="B9" s="2" t="s">
        <v>2</v>
      </c>
    </row>
    <row r="10" spans="2:9">
      <c r="B10" s="1" t="s">
        <v>3</v>
      </c>
      <c r="C10" s="14">
        <v>547882.51218999992</v>
      </c>
      <c r="D10" s="14">
        <v>436184.3830400001</v>
      </c>
    </row>
    <row r="11" spans="2:9">
      <c r="B11" s="1" t="s">
        <v>4</v>
      </c>
      <c r="C11" s="14">
        <v>1263.5333999999762</v>
      </c>
      <c r="D11" s="14">
        <v>315.8834099999666</v>
      </c>
    </row>
    <row r="12" spans="2:9">
      <c r="B12" s="18" t="s">
        <v>38</v>
      </c>
      <c r="C12" s="19">
        <f>C10+C11</f>
        <v>549146.04558999988</v>
      </c>
      <c r="D12" s="19">
        <f>D10+D11</f>
        <v>436500.26645000005</v>
      </c>
    </row>
    <row r="13" spans="2:9" s="2" customFormat="1" ht="14.25">
      <c r="B13" s="2" t="s">
        <v>5</v>
      </c>
      <c r="C13" s="5"/>
      <c r="D13" s="5"/>
    </row>
    <row r="14" spans="2:9">
      <c r="B14" s="1" t="s">
        <v>6</v>
      </c>
      <c r="C14" s="15">
        <v>62618442.958829999</v>
      </c>
      <c r="D14" s="15">
        <v>63531898.05633001</v>
      </c>
    </row>
    <row r="15" spans="2:9">
      <c r="B15" s="1" t="s">
        <v>48</v>
      </c>
      <c r="C15" s="15">
        <v>1456482.5328199998</v>
      </c>
      <c r="D15" s="32">
        <v>2233314.6116800001</v>
      </c>
    </row>
    <row r="16" spans="2:9">
      <c r="B16" s="1" t="s">
        <v>52</v>
      </c>
      <c r="C16" s="15">
        <v>191766.88471000001</v>
      </c>
      <c r="D16" s="32">
        <v>124146.91937999999</v>
      </c>
      <c r="I16" s="29"/>
    </row>
    <row r="17" spans="2:11">
      <c r="B17" s="1" t="s">
        <v>7</v>
      </c>
      <c r="C17" s="15">
        <v>164598.17730000001</v>
      </c>
      <c r="D17" s="15">
        <v>281846.85009000008</v>
      </c>
    </row>
    <row r="18" spans="2:11">
      <c r="B18" s="1" t="s">
        <v>46</v>
      </c>
      <c r="C18" s="15">
        <v>46442.307000000001</v>
      </c>
      <c r="D18" s="15">
        <v>44272.355000000003</v>
      </c>
    </row>
    <row r="19" spans="2:11">
      <c r="B19" s="1" t="s">
        <v>8</v>
      </c>
      <c r="C19" s="15">
        <v>1448401.5689700001</v>
      </c>
      <c r="D19" s="15">
        <v>2196687.6801</v>
      </c>
    </row>
    <row r="20" spans="2:11">
      <c r="B20" s="1" t="s">
        <v>9</v>
      </c>
      <c r="C20" s="15">
        <v>1332398.4083999998</v>
      </c>
      <c r="D20" s="15">
        <v>1988219.5176600001</v>
      </c>
      <c r="I20" s="29"/>
      <c r="J20" s="29"/>
      <c r="K20" s="29"/>
    </row>
    <row r="21" spans="2:11">
      <c r="B21" s="18" t="s">
        <v>39</v>
      </c>
      <c r="C21" s="19">
        <f>C14+C15+C17+C18+C19+C20+C16</f>
        <v>67258532.838029996</v>
      </c>
      <c r="D21" s="19">
        <f>D14+D15+D17+D18+D19+D20+D16</f>
        <v>70400385.990240008</v>
      </c>
      <c r="G21" s="29"/>
    </row>
    <row r="22" spans="2:11" s="2" customFormat="1">
      <c r="B22" s="1"/>
      <c r="C22" s="6"/>
      <c r="D22" s="6"/>
    </row>
    <row r="23" spans="2:11" ht="15.75" thickBot="1">
      <c r="B23" s="2" t="s">
        <v>10</v>
      </c>
      <c r="C23" s="16">
        <f>C12+C21</f>
        <v>67807678.883619994</v>
      </c>
      <c r="D23" s="16">
        <f>D12+D21</f>
        <v>70836886.25669001</v>
      </c>
    </row>
    <row r="24" spans="2:11" s="2" customFormat="1" ht="15.75" thickTop="1">
      <c r="B24" s="1"/>
      <c r="C24" s="4"/>
      <c r="D24" s="4"/>
    </row>
    <row r="25" spans="2:11" s="2" customFormat="1" ht="14.25">
      <c r="B25" s="2" t="s">
        <v>11</v>
      </c>
      <c r="C25" s="5"/>
      <c r="D25" s="5"/>
    </row>
    <row r="26" spans="2:11">
      <c r="B26" s="2" t="s">
        <v>12</v>
      </c>
      <c r="C26" s="5"/>
      <c r="D26" s="5"/>
    </row>
    <row r="27" spans="2:11">
      <c r="B27" s="1" t="s">
        <v>13</v>
      </c>
      <c r="C27" s="27">
        <v>24500000</v>
      </c>
      <c r="D27" s="27">
        <v>24500000</v>
      </c>
    </row>
    <row r="28" spans="2:11">
      <c r="B28" s="1" t="s">
        <v>14</v>
      </c>
      <c r="C28" s="27">
        <v>4186962</v>
      </c>
      <c r="D28" s="27">
        <v>4186962</v>
      </c>
    </row>
    <row r="29" spans="2:11" s="2" customFormat="1">
      <c r="B29" s="1" t="s">
        <v>16</v>
      </c>
      <c r="C29" s="27">
        <v>4058139.0321499985</v>
      </c>
      <c r="D29" s="27">
        <v>4351886.0516600003</v>
      </c>
    </row>
    <row r="30" spans="2:11" s="2" customFormat="1" ht="14.25">
      <c r="B30" s="2" t="s">
        <v>17</v>
      </c>
      <c r="C30" s="17">
        <f>C27+C28+C29</f>
        <v>32745101.03215</v>
      </c>
      <c r="D30" s="17">
        <f>D27+D28+D29</f>
        <v>33038848.051660001</v>
      </c>
    </row>
    <row r="31" spans="2:11">
      <c r="B31" s="2" t="s">
        <v>18</v>
      </c>
      <c r="C31" s="5"/>
      <c r="D31" s="5"/>
    </row>
    <row r="32" spans="2:11">
      <c r="B32" s="1" t="s">
        <v>15</v>
      </c>
      <c r="C32" s="27">
        <v>19000000</v>
      </c>
      <c r="D32" s="27">
        <v>19000000</v>
      </c>
    </row>
    <row r="33" spans="2:6">
      <c r="B33" s="1" t="s">
        <v>19</v>
      </c>
      <c r="C33" s="27">
        <v>2552453.6629899996</v>
      </c>
      <c r="D33" s="27">
        <v>2630490.1000499995</v>
      </c>
    </row>
    <row r="34" spans="2:6">
      <c r="B34" s="1" t="s">
        <v>20</v>
      </c>
      <c r="C34" s="27">
        <v>3797994.6345600002</v>
      </c>
      <c r="D34" s="27">
        <v>3797994.6345600002</v>
      </c>
    </row>
    <row r="35" spans="2:6">
      <c r="B35" s="1" t="s">
        <v>47</v>
      </c>
      <c r="C35" s="27">
        <v>5516481.6935900012</v>
      </c>
      <c r="D35" s="27">
        <v>6419049.6439499995</v>
      </c>
    </row>
    <row r="36" spans="2:6">
      <c r="B36" s="1" t="s">
        <v>21</v>
      </c>
      <c r="C36" s="27">
        <v>3722216.5584699996</v>
      </c>
      <c r="D36" s="27">
        <v>4281959.8126300005</v>
      </c>
    </row>
    <row r="37" spans="2:6">
      <c r="B37" s="1" t="s">
        <v>22</v>
      </c>
      <c r="C37" s="27">
        <v>473431.17574999999</v>
      </c>
      <c r="D37" s="27">
        <v>833776.30508999992</v>
      </c>
      <c r="F37" s="29"/>
    </row>
    <row r="38" spans="2:6" s="2" customFormat="1">
      <c r="B38" s="1" t="s">
        <v>23</v>
      </c>
      <c r="C38" s="27">
        <v>0</v>
      </c>
      <c r="D38" s="27">
        <v>834767.58263819991</v>
      </c>
    </row>
    <row r="39" spans="2:6">
      <c r="B39" s="2" t="s">
        <v>24</v>
      </c>
      <c r="C39" s="28">
        <f>C32+C33+C34+C35+C36+C37+C38</f>
        <v>35062577.725360006</v>
      </c>
      <c r="D39" s="28">
        <f>D32+D33+D34+D35+D36+D37+D38</f>
        <v>37798038.078918196</v>
      </c>
    </row>
    <row r="40" spans="2:6" s="2" customFormat="1">
      <c r="B40" s="1"/>
      <c r="C40" s="3"/>
      <c r="D40" s="3"/>
    </row>
    <row r="41" spans="2:6" ht="15.75" thickBot="1">
      <c r="B41" s="2" t="s">
        <v>25</v>
      </c>
      <c r="C41" s="16">
        <f>C30+C39</f>
        <v>67807678.757510006</v>
      </c>
      <c r="D41" s="16">
        <f>D30+D39</f>
        <v>70836886.13057819</v>
      </c>
    </row>
    <row r="42" spans="2:6" ht="15.75" thickTop="1">
      <c r="C42" s="29"/>
      <c r="D42" s="29"/>
    </row>
    <row r="43" spans="2:6">
      <c r="C43" s="29"/>
      <c r="D43" s="29"/>
    </row>
    <row r="45" spans="2:6">
      <c r="D45" s="33"/>
    </row>
  </sheetData>
  <mergeCells count="3">
    <mergeCell ref="B2:D2"/>
    <mergeCell ref="B3:D3"/>
    <mergeCell ref="C4:D4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46FF0E-10D0-4727-9999-27C8413A6B6F}">
  <dimension ref="B2:D40"/>
  <sheetViews>
    <sheetView workbookViewId="0">
      <selection activeCell="D25" sqref="D25"/>
    </sheetView>
  </sheetViews>
  <sheetFormatPr defaultRowHeight="15"/>
  <cols>
    <col min="2" max="2" width="42.140625" style="1" bestFit="1" customWidth="1"/>
    <col min="3" max="3" width="22.140625" style="1" customWidth="1"/>
    <col min="4" max="4" width="21.28515625" style="1" customWidth="1"/>
  </cols>
  <sheetData>
    <row r="2" spans="2:4">
      <c r="B2" s="41" t="s">
        <v>37</v>
      </c>
      <c r="C2" s="41"/>
      <c r="D2" s="41"/>
    </row>
    <row r="3" spans="2:4">
      <c r="B3" s="42" t="s">
        <v>49</v>
      </c>
      <c r="C3" s="42"/>
      <c r="D3" s="42"/>
    </row>
    <row r="4" spans="2:4">
      <c r="B4" s="8"/>
      <c r="C4" s="40" t="s">
        <v>45</v>
      </c>
      <c r="D4" s="40"/>
    </row>
    <row r="5" spans="2:4">
      <c r="B5" s="8"/>
      <c r="C5" s="36"/>
      <c r="D5" s="36"/>
    </row>
    <row r="6" spans="2:4">
      <c r="B6" s="8"/>
      <c r="C6" s="13">
        <v>46022</v>
      </c>
      <c r="D6" s="13">
        <v>46112</v>
      </c>
    </row>
    <row r="7" spans="2:4">
      <c r="B7" s="8"/>
      <c r="C7" s="37" t="s">
        <v>44</v>
      </c>
      <c r="D7" s="37" t="s">
        <v>44</v>
      </c>
    </row>
    <row r="8" spans="2:4">
      <c r="B8" s="8"/>
      <c r="C8" s="37"/>
      <c r="D8" s="37"/>
    </row>
    <row r="9" spans="2:4">
      <c r="B9" s="9" t="s">
        <v>26</v>
      </c>
      <c r="C9" s="20">
        <v>11413707.508299995</v>
      </c>
      <c r="D9" s="20">
        <v>3123416.8541800003</v>
      </c>
    </row>
    <row r="10" spans="2:4" ht="15.75" thickBot="1">
      <c r="B10" s="8" t="s">
        <v>40</v>
      </c>
      <c r="C10" s="26">
        <v>4434582.6108500008</v>
      </c>
      <c r="D10" s="23">
        <v>1787101.1201899999</v>
      </c>
    </row>
    <row r="11" spans="2:4">
      <c r="B11" s="9" t="s">
        <v>27</v>
      </c>
      <c r="C11" s="22">
        <f>+C9-C10</f>
        <v>6979124.8974499945</v>
      </c>
      <c r="D11" s="22">
        <f>+D9-D10</f>
        <v>1336315.7339900003</v>
      </c>
    </row>
    <row r="12" spans="2:4" ht="30">
      <c r="B12" s="35" t="s">
        <v>41</v>
      </c>
      <c r="C12" s="24">
        <v>1021982.2116099967</v>
      </c>
      <c r="D12" s="24">
        <v>559743.25415999989</v>
      </c>
    </row>
    <row r="13" spans="2:4">
      <c r="B13" s="35" t="s">
        <v>42</v>
      </c>
      <c r="C13" s="24">
        <v>-233275.08658999967</v>
      </c>
      <c r="D13" s="24">
        <v>-776832.07886000001</v>
      </c>
    </row>
    <row r="14" spans="2:4">
      <c r="B14" s="9" t="s">
        <v>36</v>
      </c>
      <c r="C14" s="22">
        <f>+C11-C12-C13</f>
        <v>6190417.7724299971</v>
      </c>
      <c r="D14" s="22">
        <f>+D11-D12-D13</f>
        <v>1553404.5586900003</v>
      </c>
    </row>
    <row r="15" spans="2:4">
      <c r="B15" s="8"/>
      <c r="C15" s="11"/>
      <c r="D15" s="10"/>
    </row>
    <row r="16" spans="2:4">
      <c r="B16" s="8" t="s">
        <v>28</v>
      </c>
      <c r="C16" s="21">
        <v>3558106.7232900001</v>
      </c>
      <c r="D16" s="21">
        <v>752256.10483000008</v>
      </c>
    </row>
    <row r="17" spans="2:4" ht="15.75" thickBot="1">
      <c r="B17" s="8" t="s">
        <v>29</v>
      </c>
      <c r="C17" s="23">
        <v>850862.84362000064</v>
      </c>
      <c r="D17" s="23">
        <v>902567.95036000002</v>
      </c>
    </row>
    <row r="18" spans="2:4">
      <c r="B18" s="9" t="s">
        <v>30</v>
      </c>
      <c r="C18" s="20">
        <f>+C16+C17</f>
        <v>4408969.5669100005</v>
      </c>
      <c r="D18" s="20">
        <f>+D16+D17</f>
        <v>1654824.0551900002</v>
      </c>
    </row>
    <row r="19" spans="2:4">
      <c r="B19" s="8"/>
      <c r="C19" s="10"/>
      <c r="D19" s="10"/>
    </row>
    <row r="20" spans="2:4">
      <c r="B20" s="8" t="s">
        <v>31</v>
      </c>
      <c r="C20" s="21">
        <v>8677983.8693500012</v>
      </c>
      <c r="D20" s="21">
        <v>2282690.5466300002</v>
      </c>
    </row>
    <row r="21" spans="2:4">
      <c r="B21" s="8" t="s">
        <v>51</v>
      </c>
      <c r="C21" s="21">
        <v>0</v>
      </c>
      <c r="D21" s="21">
        <v>23630.619779999997</v>
      </c>
    </row>
    <row r="22" spans="2:4">
      <c r="B22" s="8"/>
      <c r="C22" s="10"/>
      <c r="D22" s="10"/>
    </row>
    <row r="23" spans="2:4">
      <c r="B23" s="8" t="s">
        <v>32</v>
      </c>
      <c r="C23" s="21">
        <v>6147773.0082600005</v>
      </c>
      <c r="D23" s="21">
        <v>1644729.10109</v>
      </c>
    </row>
    <row r="24" spans="2:4" ht="15.75" thickBot="1">
      <c r="B24" s="8" t="s">
        <v>43</v>
      </c>
      <c r="C24" s="23">
        <v>-80483.607710000011</v>
      </c>
      <c r="D24" s="23">
        <v>-37878.221369999999</v>
      </c>
    </row>
    <row r="25" spans="2:4">
      <c r="B25" s="9" t="s">
        <v>33</v>
      </c>
      <c r="C25" s="20">
        <f>+C14-C18+C20-C23+C24+C21</f>
        <v>4231175.4588999972</v>
      </c>
      <c r="D25" s="20">
        <f>+D14-D18+D20-D23+D24+D21</f>
        <v>522294.34745000035</v>
      </c>
    </row>
    <row r="26" spans="2:4" ht="15.75" thickBot="1">
      <c r="B26" s="8" t="s">
        <v>34</v>
      </c>
      <c r="C26" s="23">
        <v>867496.35725</v>
      </c>
      <c r="D26" s="23">
        <v>228547.32793999999</v>
      </c>
    </row>
    <row r="27" spans="2:4" ht="15.75" thickBot="1">
      <c r="B27" s="9" t="s">
        <v>35</v>
      </c>
      <c r="C27" s="25">
        <f>+C25-C26</f>
        <v>3363679.1016499973</v>
      </c>
      <c r="D27" s="25">
        <f>+D25-D26</f>
        <v>293747.01951000036</v>
      </c>
    </row>
    <row r="28" spans="2:4" ht="15.75" thickTop="1">
      <c r="B28" s="8"/>
      <c r="C28" s="8"/>
      <c r="D28" s="8"/>
    </row>
    <row r="29" spans="2:4">
      <c r="B29" s="8"/>
      <c r="C29" s="31"/>
      <c r="D29" s="8"/>
    </row>
    <row r="30" spans="2:4">
      <c r="B30" s="2"/>
      <c r="C30" s="2"/>
      <c r="D30" s="2"/>
    </row>
    <row r="32" spans="2:4">
      <c r="C32" s="34"/>
    </row>
    <row r="38" spans="2:4">
      <c r="B38" s="2"/>
      <c r="C38" s="2"/>
      <c r="D38" s="2"/>
    </row>
    <row r="40" spans="2:4">
      <c r="B40" s="2"/>
      <c r="C40" s="2"/>
      <c r="D40" s="2"/>
    </row>
  </sheetData>
  <mergeCells count="3">
    <mergeCell ref="B2:D2"/>
    <mergeCell ref="B3:D3"/>
    <mergeCell ref="C4:D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BS</vt:lpstr>
      <vt:lpstr>Income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Soronzonbold</dc:creator>
  <cp:lastModifiedBy>Gerelt-Od</cp:lastModifiedBy>
  <dcterms:created xsi:type="dcterms:W3CDTF">2018-03-28T00:28:27Z</dcterms:created>
  <dcterms:modified xsi:type="dcterms:W3CDTF">2026-04-13T03:09:29Z</dcterms:modified>
</cp:coreProperties>
</file>