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onzonbold\Desktop\BS Mongolianre 2024.03.31\"/>
    </mc:Choice>
  </mc:AlternateContent>
  <xr:revisionPtr revIDLastSave="0" documentId="13_ncr:1_{9E3B796D-EB43-4FE1-9F15-889F89D8F67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S" sheetId="1" r:id="rId1"/>
    <sheet name="Inco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D18" i="2"/>
  <c r="D14" i="2"/>
  <c r="D25" i="2" s="1"/>
  <c r="D10" i="2"/>
  <c r="D37" i="1"/>
  <c r="C37" i="1"/>
  <c r="C34" i="1"/>
  <c r="D16" i="1"/>
  <c r="C18" i="2" l="1"/>
  <c r="D39" i="1"/>
  <c r="C39" i="1"/>
  <c r="C20" i="1"/>
  <c r="D20" i="1"/>
  <c r="C12" i="1" l="1"/>
  <c r="D12" i="1"/>
  <c r="D22" i="1" l="1"/>
  <c r="C22" i="1"/>
  <c r="C29" i="1"/>
  <c r="D29" i="1" l="1"/>
  <c r="C41" i="1"/>
  <c r="D41" i="1" l="1"/>
  <c r="D11" i="2"/>
  <c r="C11" i="2"/>
  <c r="C25" i="2" s="1"/>
  <c r="D27" i="2" l="1"/>
  <c r="C27" i="2"/>
</calcChain>
</file>

<file path=xl/sharedStrings.xml><?xml version="1.0" encoding="utf-8"?>
<sst xmlns="http://schemas.openxmlformats.org/spreadsheetml/2006/main" count="57" uniqueCount="53">
  <si>
    <t>ХӨРӨНГӨ</t>
  </si>
  <si>
    <t>Мян.төг</t>
  </si>
  <si>
    <t>Эргэлтийн бус хөрөнгө</t>
  </si>
  <si>
    <t>Үндсэн хөрөнгө</t>
  </si>
  <si>
    <t>Биет бус хөрөнгө</t>
  </si>
  <si>
    <t>Эргэлтийн хөрөнгө</t>
  </si>
  <si>
    <t>Хадгаламж, үнэт цаас</t>
  </si>
  <si>
    <t>Урьдчилж төлсөн зардал болон бусад авлага</t>
  </si>
  <si>
    <t>Даатгалын хураамжийн авлага</t>
  </si>
  <si>
    <t>Мөнгө, түүнтэй адилтгах хөрөнгө</t>
  </si>
  <si>
    <t>НИЙТ ХӨРӨНГӨ</t>
  </si>
  <si>
    <t>ӨР ТӨЛБӨР БА ЭЗДИЙН ӨМЧ</t>
  </si>
  <si>
    <t>Эздийн өмч</t>
  </si>
  <si>
    <t>Эзэмшигчдийн өмч</t>
  </si>
  <si>
    <t>Эздийн өмчийн бусад хэсэг</t>
  </si>
  <si>
    <t>Алдагдлаас хамгаалах нөөц сан</t>
  </si>
  <si>
    <t>Хуримтлагдсан ашиг</t>
  </si>
  <si>
    <t>Нийт эздийн өмч</t>
  </si>
  <si>
    <t>Өр төлбөр</t>
  </si>
  <si>
    <t>Хамтийн эрсдлийн сан</t>
  </si>
  <si>
    <t>Эрсдлээс хамгаалах нөөц сан</t>
  </si>
  <si>
    <t>Орлогод тооцоогүй хураамжийн нөөц</t>
  </si>
  <si>
    <t>Урьдчилж олсон орлого болон бусад өглөг</t>
  </si>
  <si>
    <t>Давхар даатгагчид өгөх өглөг</t>
  </si>
  <si>
    <t>Нийт өр төлбөр</t>
  </si>
  <si>
    <t>НИЙТ ӨР ТӨЛБӨР БА ЭЗДИЙН ӨМЧ</t>
  </si>
  <si>
    <t>Даатгалын хураамжийн орлого</t>
  </si>
  <si>
    <t>Даатгалын цэвэр хураамжийн орлого</t>
  </si>
  <si>
    <t>Нийт төлсөн нөхөн төлбөр</t>
  </si>
  <si>
    <t>Нөөц сангийн өөрчлөлт</t>
  </si>
  <si>
    <t>Нөхөн төлбөрийн цэвэр зардал</t>
  </si>
  <si>
    <t>Хөрөнгө оруулалтын орлого</t>
  </si>
  <si>
    <t>Үндсэн бус үйл ажиллагааны орлого</t>
  </si>
  <si>
    <t>Үйл ажиллагаа, ерөнхий удирдлагын зардал</t>
  </si>
  <si>
    <t>Татвар төлөхийн өмнөх ашиг</t>
  </si>
  <si>
    <t>Орлогын татварын зардал</t>
  </si>
  <si>
    <t>Татварын дараах ашиг</t>
  </si>
  <si>
    <t>Орлогод тооцсон хураамж</t>
  </si>
  <si>
    <t>ААНОАТатварын өглөг</t>
  </si>
  <si>
    <t>ҮНДЭСНИЙ ДАВХАР ДААТГАЛ ХК</t>
  </si>
  <si>
    <t>Нийт эргэлтийн бус хөрөнгө</t>
  </si>
  <si>
    <t>Нийт эргэлтийн хөрөнгө</t>
  </si>
  <si>
    <t>Давхар даатгалын хураамж, буцаалт</t>
  </si>
  <si>
    <t xml:space="preserve"> Орлогод тооцоогүй хураамжийн нөөц сангийн өөрчлөлт </t>
  </si>
  <si>
    <t xml:space="preserve"> ДД-н хойшлогдсон хураамжийн өөрчлөлт</t>
  </si>
  <si>
    <t>Үндсэн бус үйл ажиллагааны ашиг/алдагдал</t>
  </si>
  <si>
    <t>(Мян.төг)</t>
  </si>
  <si>
    <t>СЗХ-ны маягтын дагуу</t>
  </si>
  <si>
    <t>Бараа материал</t>
  </si>
  <si>
    <t>Бусад нөөц сан</t>
  </si>
  <si>
    <t>Давхар даатгалын хойшлогдсон хураамж, НТ-н ДД-д ногдох хэсэг</t>
  </si>
  <si>
    <t>2024 ОНЫ 03 ДУГААР САРЫН 31-НИЙ ӨДРӨӨРХ САНХҮҮГИЙН БАЙДЛЫН ТАЙЛАН</t>
  </si>
  <si>
    <t>2024 ОНЫ 03 ДУГААР САРЫН 31-НИЙ ӨДРӨӨР ДУУСГАВАР БОЛСОН УЛИРАЛЫН АШИГ, АЛДАГДАЛ БА БУСАД ДЭЛГЭРЭНГҮЙ ОРЛОГЫН ТАЙЛАН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</si>
</sst>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Times New Roman Mon"/>
      <family val="1"/>
    </font>
    <font>
      <b/>
      <sz val="11"/>
      <color theme="1"/>
      <name val="Times New Roman Mo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 Mon"/>
    </font>
    <font>
      <sz val="11"/>
      <color theme="1"/>
      <name val="Calibri"/>
      <family val="2"/>
      <charset val="1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 Mo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1" fillId="0" borderId="0" xfId="0" applyNumberFormat="1" applyFont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160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4"/>
  <sheetViews>
    <sheetView workbookViewId="0">
      <selection activeCell="I31" sqref="I31"/>
    </sheetView>
  </sheetViews>
  <sheetFormatPr defaultRowHeight="15"/>
  <cols>
    <col min="1" max="1" width="3.85546875" style="1" customWidth="1"/>
    <col min="2" max="2" width="60.42578125" style="1" customWidth="1"/>
    <col min="3" max="3" width="14.85546875" style="1" customWidth="1"/>
    <col min="4" max="4" width="13.85546875" style="1" customWidth="1"/>
    <col min="5" max="16384" width="9.140625" style="1"/>
  </cols>
  <sheetData>
    <row r="2" spans="2:4">
      <c r="B2" s="39" t="s">
        <v>39</v>
      </c>
      <c r="C2" s="39"/>
      <c r="D2" s="39"/>
    </row>
    <row r="3" spans="2:4" ht="30" customHeight="1">
      <c r="B3" s="40" t="s">
        <v>51</v>
      </c>
      <c r="C3" s="40"/>
      <c r="D3" s="40"/>
    </row>
    <row r="4" spans="2:4">
      <c r="B4" s="36"/>
      <c r="C4" s="41" t="s">
        <v>47</v>
      </c>
      <c r="D4" s="41"/>
    </row>
    <row r="6" spans="2:4">
      <c r="C6" s="13">
        <v>45382</v>
      </c>
      <c r="D6" s="13">
        <v>45291</v>
      </c>
    </row>
    <row r="7" spans="2:4">
      <c r="C7" s="7" t="s">
        <v>1</v>
      </c>
      <c r="D7" s="7" t="s">
        <v>1</v>
      </c>
    </row>
    <row r="8" spans="2:4" s="2" customFormat="1" ht="14.25">
      <c r="B8" s="2" t="s">
        <v>0</v>
      </c>
    </row>
    <row r="9" spans="2:4" s="2" customFormat="1" ht="14.25">
      <c r="B9" s="2" t="s">
        <v>2</v>
      </c>
    </row>
    <row r="10" spans="2:4">
      <c r="B10" s="1" t="s">
        <v>3</v>
      </c>
      <c r="C10" s="15">
        <v>269581</v>
      </c>
      <c r="D10" s="15">
        <v>214818</v>
      </c>
    </row>
    <row r="11" spans="2:4">
      <c r="B11" s="1" t="s">
        <v>4</v>
      </c>
      <c r="C11" s="15">
        <v>236128</v>
      </c>
      <c r="D11" s="15">
        <v>254087</v>
      </c>
    </row>
    <row r="12" spans="2:4">
      <c r="B12" s="19" t="s">
        <v>40</v>
      </c>
      <c r="C12" s="20">
        <f>C10+C11</f>
        <v>505709</v>
      </c>
      <c r="D12" s="20">
        <f>D10+D11</f>
        <v>468905</v>
      </c>
    </row>
    <row r="13" spans="2:4" s="2" customFormat="1" ht="14.25">
      <c r="B13" s="2" t="s">
        <v>5</v>
      </c>
      <c r="C13" s="5"/>
      <c r="D13" s="5"/>
    </row>
    <row r="14" spans="2:4">
      <c r="B14" s="1" t="s">
        <v>6</v>
      </c>
      <c r="C14" s="16">
        <v>61006247</v>
      </c>
      <c r="D14" s="16">
        <v>60011803</v>
      </c>
    </row>
    <row r="15" spans="2:4">
      <c r="B15" s="1" t="s">
        <v>50</v>
      </c>
      <c r="C15" s="16">
        <v>1883205</v>
      </c>
      <c r="D15" s="16">
        <v>1069694</v>
      </c>
    </row>
    <row r="16" spans="2:4">
      <c r="B16" s="1" t="s">
        <v>7</v>
      </c>
      <c r="C16" s="16">
        <v>197826</v>
      </c>
      <c r="D16" s="16">
        <f>50089+57169</f>
        <v>107258</v>
      </c>
    </row>
    <row r="17" spans="2:7">
      <c r="B17" s="1" t="s">
        <v>48</v>
      </c>
      <c r="C17" s="16">
        <v>9401</v>
      </c>
      <c r="D17" s="16">
        <v>6415</v>
      </c>
    </row>
    <row r="18" spans="2:7">
      <c r="B18" s="1" t="s">
        <v>8</v>
      </c>
      <c r="C18" s="16">
        <v>2669868</v>
      </c>
      <c r="D18" s="16">
        <v>2744928</v>
      </c>
    </row>
    <row r="19" spans="2:7">
      <c r="B19" s="1" t="s">
        <v>9</v>
      </c>
      <c r="C19" s="16">
        <v>2136487</v>
      </c>
      <c r="D19" s="16">
        <v>1506207</v>
      </c>
    </row>
    <row r="20" spans="2:7">
      <c r="B20" s="19" t="s">
        <v>41</v>
      </c>
      <c r="C20" s="20">
        <f>C14+C15+C16+C17+C18+C19</f>
        <v>67903034</v>
      </c>
      <c r="D20" s="20">
        <f>D14+D15+D16+D17+D18+D19</f>
        <v>65446305</v>
      </c>
    </row>
    <row r="21" spans="2:7">
      <c r="C21" s="6"/>
      <c r="D21" s="6"/>
      <c r="G21" s="30"/>
    </row>
    <row r="22" spans="2:7" s="2" customFormat="1" thickBot="1">
      <c r="B22" s="2" t="s">
        <v>10</v>
      </c>
      <c r="C22" s="17">
        <f>C12+C20</f>
        <v>68408743</v>
      </c>
      <c r="D22" s="17">
        <f>D12+D20</f>
        <v>65915210</v>
      </c>
    </row>
    <row r="23" spans="2:7" ht="15.75" thickTop="1">
      <c r="C23" s="4"/>
      <c r="D23" s="4"/>
    </row>
    <row r="24" spans="2:7" s="2" customFormat="1" ht="14.25">
      <c r="B24" s="2" t="s">
        <v>11</v>
      </c>
      <c r="C24" s="5"/>
      <c r="D24" s="5"/>
    </row>
    <row r="25" spans="2:7" s="2" customFormat="1" ht="14.25">
      <c r="B25" s="2" t="s">
        <v>12</v>
      </c>
      <c r="C25" s="5"/>
      <c r="D25" s="5"/>
    </row>
    <row r="26" spans="2:7">
      <c r="B26" s="1" t="s">
        <v>13</v>
      </c>
      <c r="C26" s="28">
        <v>24500000</v>
      </c>
      <c r="D26" s="28">
        <v>24500000</v>
      </c>
    </row>
    <row r="27" spans="2:7">
      <c r="B27" s="1" t="s">
        <v>14</v>
      </c>
      <c r="C27" s="28">
        <v>489264</v>
      </c>
      <c r="D27" s="28">
        <v>489264</v>
      </c>
    </row>
    <row r="28" spans="2:7">
      <c r="B28" s="1" t="s">
        <v>16</v>
      </c>
      <c r="C28" s="28">
        <v>10236151</v>
      </c>
      <c r="D28" s="28">
        <v>5882685</v>
      </c>
    </row>
    <row r="29" spans="2:7" s="2" customFormat="1" ht="14.25">
      <c r="B29" s="2" t="s">
        <v>17</v>
      </c>
      <c r="C29" s="18">
        <f>C26+C27+C28</f>
        <v>35225415</v>
      </c>
      <c r="D29" s="18">
        <f>D26+D27+D28</f>
        <v>30871949</v>
      </c>
    </row>
    <row r="30" spans="2:7" s="2" customFormat="1" ht="14.25">
      <c r="B30" s="2" t="s">
        <v>18</v>
      </c>
      <c r="C30" s="5"/>
      <c r="D30" s="5"/>
    </row>
    <row r="31" spans="2:7">
      <c r="B31" s="1" t="s">
        <v>15</v>
      </c>
      <c r="C31" s="28">
        <v>19000000</v>
      </c>
      <c r="D31" s="28">
        <v>19000000</v>
      </c>
    </row>
    <row r="32" spans="2:7">
      <c r="B32" s="1" t="s">
        <v>19</v>
      </c>
      <c r="C32" s="28">
        <v>2285751</v>
      </c>
      <c r="D32" s="28">
        <v>2285751</v>
      </c>
    </row>
    <row r="33" spans="2:6">
      <c r="B33" s="1" t="s">
        <v>20</v>
      </c>
      <c r="C33" s="28">
        <v>5379650</v>
      </c>
      <c r="D33" s="28">
        <v>5379650</v>
      </c>
    </row>
    <row r="34" spans="2:6">
      <c r="B34" s="1" t="s">
        <v>49</v>
      </c>
      <c r="C34" s="28">
        <f>1466832</f>
        <v>1466832</v>
      </c>
      <c r="D34" s="28">
        <v>4739699</v>
      </c>
    </row>
    <row r="35" spans="2:6">
      <c r="B35" s="1" t="s">
        <v>21</v>
      </c>
      <c r="C35" s="28">
        <v>2928669</v>
      </c>
      <c r="D35" s="28">
        <v>2561109</v>
      </c>
    </row>
    <row r="36" spans="2:6">
      <c r="B36" s="1" t="s">
        <v>38</v>
      </c>
      <c r="C36" s="28">
        <v>0</v>
      </c>
      <c r="D36" s="28">
        <v>0</v>
      </c>
    </row>
    <row r="37" spans="2:6">
      <c r="B37" s="1" t="s">
        <v>22</v>
      </c>
      <c r="C37" s="28">
        <f>1190314+152820+15913</f>
        <v>1359047</v>
      </c>
      <c r="D37" s="28">
        <f>15912+1061140</f>
        <v>1077052</v>
      </c>
    </row>
    <row r="38" spans="2:6">
      <c r="B38" s="1" t="s">
        <v>23</v>
      </c>
      <c r="C38" s="28">
        <v>763379</v>
      </c>
      <c r="D38" s="28">
        <v>0</v>
      </c>
      <c r="F38" s="30"/>
    </row>
    <row r="39" spans="2:6" s="2" customFormat="1" ht="14.25">
      <c r="B39" s="2" t="s">
        <v>24</v>
      </c>
      <c r="C39" s="29">
        <f>C31+C32+C33+C34+C35+C36+C37+C38</f>
        <v>33183328</v>
      </c>
      <c r="D39" s="29">
        <f>D31+D32+D33+D34+D35+D36+D37+D38</f>
        <v>35043261</v>
      </c>
    </row>
    <row r="40" spans="2:6">
      <c r="C40" s="3"/>
      <c r="D40" s="3"/>
    </row>
    <row r="41" spans="2:6" s="2" customFormat="1" thickBot="1">
      <c r="B41" s="2" t="s">
        <v>25</v>
      </c>
      <c r="C41" s="17">
        <f>C29+C39</f>
        <v>68408743</v>
      </c>
      <c r="D41" s="17">
        <f>D29+D39</f>
        <v>65915210</v>
      </c>
    </row>
    <row r="42" spans="2:6" ht="15.75" thickTop="1">
      <c r="C42" s="30"/>
    </row>
    <row r="43" spans="2:6">
      <c r="C43" s="30"/>
      <c r="D43" s="30"/>
    </row>
    <row r="44" spans="2:6">
      <c r="C44" s="30"/>
      <c r="D44" s="30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30"/>
  <sheetViews>
    <sheetView tabSelected="1" workbookViewId="0">
      <selection activeCell="J27" sqref="J27"/>
    </sheetView>
  </sheetViews>
  <sheetFormatPr defaultRowHeight="15"/>
  <cols>
    <col min="1" max="1" width="5" style="8" customWidth="1"/>
    <col min="2" max="2" width="50.5703125" style="8" customWidth="1"/>
    <col min="3" max="3" width="13.7109375" style="8" customWidth="1"/>
    <col min="4" max="4" width="14.42578125" style="8" customWidth="1"/>
    <col min="5" max="16384" width="9.140625" style="8"/>
  </cols>
  <sheetData>
    <row r="2" spans="2:4" s="9" customFormat="1" ht="14.25">
      <c r="B2" s="42" t="s">
        <v>39</v>
      </c>
      <c r="C2" s="42"/>
      <c r="D2" s="42"/>
    </row>
    <row r="3" spans="2:4" s="9" customFormat="1" ht="46.5" customHeight="1">
      <c r="B3" s="43" t="s">
        <v>52</v>
      </c>
      <c r="C3" s="43"/>
      <c r="D3" s="43"/>
    </row>
    <row r="4" spans="2:4">
      <c r="C4" s="41" t="s">
        <v>47</v>
      </c>
      <c r="D4" s="41"/>
    </row>
    <row r="5" spans="2:4">
      <c r="C5" s="37"/>
      <c r="D5" s="37"/>
    </row>
    <row r="6" spans="2:4">
      <c r="C6" s="14">
        <v>45382</v>
      </c>
      <c r="D6" s="14">
        <v>45291</v>
      </c>
    </row>
    <row r="7" spans="2:4">
      <c r="C7" s="35" t="s">
        <v>46</v>
      </c>
      <c r="D7" s="35" t="s">
        <v>46</v>
      </c>
    </row>
    <row r="8" spans="2:4">
      <c r="C8" s="12"/>
      <c r="D8" s="12"/>
    </row>
    <row r="9" spans="2:4" s="9" customFormat="1" ht="14.25">
      <c r="B9" s="9" t="s">
        <v>26</v>
      </c>
      <c r="C9" s="21">
        <v>2261867</v>
      </c>
      <c r="D9" s="21">
        <v>6728574</v>
      </c>
    </row>
    <row r="10" spans="2:4" ht="15.75" thickBot="1">
      <c r="B10" s="8" t="s">
        <v>42</v>
      </c>
      <c r="C10" s="27">
        <v>1828977</v>
      </c>
      <c r="D10" s="24">
        <f>115969+2517985</f>
        <v>2633954</v>
      </c>
    </row>
    <row r="11" spans="2:4" s="9" customFormat="1" ht="14.25">
      <c r="B11" s="9" t="s">
        <v>27</v>
      </c>
      <c r="C11" s="23">
        <f>C9-C10</f>
        <v>432890</v>
      </c>
      <c r="D11" s="23">
        <f>D9-D10</f>
        <v>4094620</v>
      </c>
    </row>
    <row r="12" spans="2:4" s="9" customFormat="1" ht="16.5" customHeight="1">
      <c r="B12" s="34" t="s">
        <v>43</v>
      </c>
      <c r="C12" s="25">
        <v>-367559</v>
      </c>
      <c r="D12" s="31">
        <v>-857797</v>
      </c>
    </row>
    <row r="13" spans="2:4">
      <c r="B13" s="34" t="s">
        <v>44</v>
      </c>
      <c r="C13" s="33">
        <v>1121135</v>
      </c>
      <c r="D13" s="32">
        <v>286676</v>
      </c>
    </row>
    <row r="14" spans="2:4">
      <c r="B14" s="9" t="s">
        <v>37</v>
      </c>
      <c r="C14" s="23">
        <f>C11+C12+C13</f>
        <v>1186466</v>
      </c>
      <c r="D14" s="23">
        <f>D11+D12+D13</f>
        <v>3523499</v>
      </c>
    </row>
    <row r="15" spans="2:4">
      <c r="C15" s="11"/>
      <c r="D15" s="10"/>
    </row>
    <row r="16" spans="2:4">
      <c r="B16" s="8" t="s">
        <v>28</v>
      </c>
      <c r="C16" s="22">
        <v>390272</v>
      </c>
      <c r="D16" s="22">
        <v>5802958</v>
      </c>
    </row>
    <row r="17" spans="2:4" ht="15.75" thickBot="1">
      <c r="B17" s="8" t="s">
        <v>29</v>
      </c>
      <c r="C17" s="24">
        <v>-3272866</v>
      </c>
      <c r="D17" s="24">
        <v>949642</v>
      </c>
    </row>
    <row r="18" spans="2:4" s="9" customFormat="1" ht="14.25">
      <c r="B18" s="9" t="s">
        <v>30</v>
      </c>
      <c r="C18" s="21">
        <f>C16+C17</f>
        <v>-2882594</v>
      </c>
      <c r="D18" s="21">
        <f>D16+D17</f>
        <v>6752600</v>
      </c>
    </row>
    <row r="19" spans="2:4">
      <c r="C19" s="10"/>
      <c r="D19" s="10"/>
    </row>
    <row r="20" spans="2:4">
      <c r="B20" s="8" t="s">
        <v>31</v>
      </c>
      <c r="C20" s="22">
        <v>2042877</v>
      </c>
      <c r="D20" s="22">
        <v>7471094</v>
      </c>
    </row>
    <row r="21" spans="2:4">
      <c r="B21" s="8" t="s">
        <v>32</v>
      </c>
      <c r="C21" s="22">
        <v>22</v>
      </c>
      <c r="D21" s="22">
        <v>3894218</v>
      </c>
    </row>
    <row r="22" spans="2:4">
      <c r="C22" s="10"/>
      <c r="D22" s="10"/>
    </row>
    <row r="23" spans="2:4">
      <c r="B23" s="8" t="s">
        <v>33</v>
      </c>
      <c r="C23" s="22">
        <v>982337</v>
      </c>
      <c r="D23" s="22">
        <v>4520909</v>
      </c>
    </row>
    <row r="24" spans="2:4" ht="15.75" thickBot="1">
      <c r="B24" s="8" t="s">
        <v>45</v>
      </c>
      <c r="C24" s="24">
        <v>572961</v>
      </c>
      <c r="D24" s="24">
        <v>91649</v>
      </c>
    </row>
    <row r="25" spans="2:4" s="9" customFormat="1" ht="14.25">
      <c r="B25" s="9" t="s">
        <v>34</v>
      </c>
      <c r="C25" s="21">
        <f>C14-C18+C20+C21-C23-C24</f>
        <v>4556661</v>
      </c>
      <c r="D25" s="21">
        <f>D14-D18+D20+D21-D23-D24</f>
        <v>3523653</v>
      </c>
    </row>
    <row r="26" spans="2:4" ht="15.75" thickBot="1">
      <c r="B26" s="8" t="s">
        <v>35</v>
      </c>
      <c r="C26" s="24">
        <v>203195</v>
      </c>
      <c r="D26" s="24">
        <v>740759</v>
      </c>
    </row>
    <row r="27" spans="2:4" s="9" customFormat="1" thickBot="1">
      <c r="B27" s="9" t="s">
        <v>36</v>
      </c>
      <c r="C27" s="26">
        <f>C25-C26</f>
        <v>4353466</v>
      </c>
      <c r="D27" s="26">
        <f>D25-D26</f>
        <v>2782894</v>
      </c>
    </row>
    <row r="28" spans="2:4" ht="15.75" thickTop="1"/>
    <row r="29" spans="2:4">
      <c r="C29" s="38"/>
    </row>
    <row r="30" spans="2:4">
      <c r="C30" s="38"/>
      <c r="D30" s="38"/>
    </row>
  </sheetData>
  <mergeCells count="3">
    <mergeCell ref="B2:D2"/>
    <mergeCell ref="B3:D3"/>
    <mergeCell ref="C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Incom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Soronzonbold</dc:creator>
  <cp:lastModifiedBy>Soronzonbold</cp:lastModifiedBy>
  <dcterms:created xsi:type="dcterms:W3CDTF">2018-03-28T00:28:27Z</dcterms:created>
  <dcterms:modified xsi:type="dcterms:W3CDTF">2024-04-11T01:48:33Z</dcterms:modified>
</cp:coreProperties>
</file>